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afb3ef8c4cf98e/Documents/Church Minutes/"/>
    </mc:Choice>
  </mc:AlternateContent>
  <xr:revisionPtr revIDLastSave="47" documentId="8_{F2FE8C3B-0343-43F5-9761-A8E5E6E15351}" xr6:coauthVersionLast="47" xr6:coauthVersionMax="47" xr10:uidLastSave="{DDA7695C-598D-4A94-8E2B-46C73958EE2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41" i="1"/>
  <c r="I65" i="1" l="1"/>
  <c r="G65" i="1"/>
  <c r="E65" i="1"/>
  <c r="I41" i="1"/>
  <c r="G41" i="1"/>
  <c r="K40" i="1"/>
  <c r="K39" i="1"/>
  <c r="K38" i="1"/>
  <c r="K37" i="1"/>
  <c r="K36" i="1"/>
  <c r="K35" i="1"/>
  <c r="K34" i="1"/>
  <c r="K61" i="1"/>
  <c r="I24" i="1"/>
  <c r="K13" i="1"/>
  <c r="K9" i="1"/>
  <c r="K76" i="1"/>
  <c r="K75" i="1"/>
  <c r="K74" i="1"/>
  <c r="K73" i="1"/>
  <c r="K72" i="1"/>
  <c r="K71" i="1"/>
  <c r="K70" i="1"/>
  <c r="K69" i="1"/>
  <c r="K68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29" i="1"/>
  <c r="K28" i="1"/>
  <c r="K27" i="1"/>
  <c r="K26" i="1"/>
  <c r="K22" i="1"/>
  <c r="K21" i="1"/>
  <c r="K20" i="1"/>
  <c r="K19" i="1"/>
  <c r="K17" i="1"/>
  <c r="K16" i="1"/>
  <c r="K15" i="1"/>
  <c r="K14" i="1"/>
  <c r="K7" i="1"/>
  <c r="K8" i="1"/>
  <c r="K5" i="1"/>
  <c r="G77" i="1"/>
  <c r="G30" i="1"/>
  <c r="G24" i="1"/>
  <c r="G23" i="1"/>
  <c r="G10" i="1"/>
  <c r="I77" i="1"/>
  <c r="E77" i="1"/>
  <c r="I30" i="1"/>
  <c r="E30" i="1"/>
  <c r="I23" i="1"/>
  <c r="E23" i="1"/>
  <c r="I10" i="1"/>
  <c r="G78" i="1" l="1"/>
  <c r="G80" i="1" s="1"/>
  <c r="I78" i="1"/>
  <c r="K41" i="1"/>
  <c r="K77" i="1"/>
  <c r="K65" i="1"/>
  <c r="K23" i="1"/>
  <c r="K10" i="1"/>
  <c r="K24" i="1"/>
  <c r="K30" i="1"/>
  <c r="E24" i="1"/>
  <c r="E78" i="1" s="1"/>
  <c r="I80" i="1" l="1"/>
  <c r="K78" i="1"/>
  <c r="K80" i="1" l="1"/>
  <c r="E80" i="1"/>
</calcChain>
</file>

<file path=xl/sharedStrings.xml><?xml version="1.0" encoding="utf-8"?>
<sst xmlns="http://schemas.openxmlformats.org/spreadsheetml/2006/main" count="82" uniqueCount="80">
  <si>
    <t xml:space="preserve">$ Over/Under  </t>
  </si>
  <si>
    <t>Jan - Dec 23</t>
  </si>
  <si>
    <t>Budget</t>
  </si>
  <si>
    <t>Ordinary Income/Expense</t>
  </si>
  <si>
    <t>Income</t>
  </si>
  <si>
    <t>A - General Offerings</t>
  </si>
  <si>
    <t>D - Employer Retention Tax</t>
  </si>
  <si>
    <t>E - Event Rental Income</t>
  </si>
  <si>
    <t>F - Interest Income</t>
  </si>
  <si>
    <t>Total Income</t>
  </si>
  <si>
    <t>Expense</t>
  </si>
  <si>
    <t>Building Occupance Costs</t>
  </si>
  <si>
    <t>Insurance Expense</t>
  </si>
  <si>
    <t>Lawn Mower Reimbursement</t>
  </si>
  <si>
    <t>Maintenance &amp; Supplies</t>
  </si>
  <si>
    <t>Repairs</t>
  </si>
  <si>
    <t>Utilities</t>
  </si>
  <si>
    <t>Electricity/Water/Sewer</t>
  </si>
  <si>
    <t>Garbage</t>
  </si>
  <si>
    <t>Heat</t>
  </si>
  <si>
    <t>Telephone &amp; Internet</t>
  </si>
  <si>
    <t>Total Utilities</t>
  </si>
  <si>
    <t>Total Building Occupance Costs</t>
  </si>
  <si>
    <t>Congregational Outreach</t>
  </si>
  <si>
    <t>Green Lake Luth Ministries</t>
  </si>
  <si>
    <t>Lutheran Social Services</t>
  </si>
  <si>
    <t>Missions</t>
  </si>
  <si>
    <t>SW MN Synod</t>
  </si>
  <si>
    <t>Total Congregational Outreach</t>
  </si>
  <si>
    <t>Admin Asst</t>
  </si>
  <si>
    <t>Band Transfers</t>
  </si>
  <si>
    <t>Bldg Supervisor</t>
  </si>
  <si>
    <t>Organist Wages</t>
  </si>
  <si>
    <t>Parish Worker</t>
  </si>
  <si>
    <t>Pastor A)Salary</t>
  </si>
  <si>
    <t>Pastor B)Cont Ed</t>
  </si>
  <si>
    <t>Pastor C)Pension</t>
  </si>
  <si>
    <t>Pastor D)Housing</t>
  </si>
  <si>
    <t>Pastor E)Parsonage Repair</t>
  </si>
  <si>
    <t>Pastor F)Travel &amp; Mileage</t>
  </si>
  <si>
    <t>Pastor G)Health/Dis/Life</t>
  </si>
  <si>
    <t>Staff Expenses</t>
  </si>
  <si>
    <t>Treasurer/Payroll Expenses</t>
  </si>
  <si>
    <t>Work Comp</t>
  </si>
  <si>
    <t>Program Costs &amp; Memberships</t>
  </si>
  <si>
    <t>Conference Membership</t>
  </si>
  <si>
    <t>Day Camp/VBS</t>
  </si>
  <si>
    <t>Stephen Ministry</t>
  </si>
  <si>
    <t>Sunday School Expenses</t>
  </si>
  <si>
    <t>Youth Group Expenses</t>
  </si>
  <si>
    <t>Supplies &amp; Fees</t>
  </si>
  <si>
    <t>Copier Lease &amp; Maint</t>
  </si>
  <si>
    <t>Copyright &amp; Video License</t>
  </si>
  <si>
    <t>Miscellaneous</t>
  </si>
  <si>
    <t>Office Supplies</t>
  </si>
  <si>
    <t>Postage and Delivery</t>
  </si>
  <si>
    <t>Professional Fees</t>
  </si>
  <si>
    <t>Vanco E-Deposit Fees</t>
  </si>
  <si>
    <t>Worship Supplies</t>
  </si>
  <si>
    <t>Total Supplies &amp; Fees</t>
  </si>
  <si>
    <t>Total Expense</t>
  </si>
  <si>
    <t>Net Ordinary Income</t>
  </si>
  <si>
    <t>2024 Preliminary Budget</t>
  </si>
  <si>
    <t>Increase</t>
  </si>
  <si>
    <t>Decrease</t>
  </si>
  <si>
    <t>2023 Actual</t>
  </si>
  <si>
    <t>2023 Budget</t>
  </si>
  <si>
    <t>2024 Budget</t>
  </si>
  <si>
    <t>Cleaning</t>
  </si>
  <si>
    <t>Devotionals</t>
  </si>
  <si>
    <t>Parish Worker Cont Ed/Mileage</t>
  </si>
  <si>
    <t>Wages &amp; Payroll Expenes</t>
  </si>
  <si>
    <t>SocSec/Medicare Tax</t>
  </si>
  <si>
    <t>Total Wages &amp; Payroll Expenses</t>
  </si>
  <si>
    <t>Total Program Costs/Memberships</t>
  </si>
  <si>
    <t>Technology/Comp Programs</t>
  </si>
  <si>
    <t>As of December 31, 2023</t>
  </si>
  <si>
    <t>Confirm/Grad/1st Comm/Bapt</t>
  </si>
  <si>
    <t>C - Ageny In &amp; Out Income</t>
  </si>
  <si>
    <t>Agency In &amp; Out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</si>
</sst>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3232"/>
      <name val="Arial"/>
      <family val="2"/>
    </font>
    <font>
      <b/>
      <sz val="11"/>
      <color rgb="FFFF0000"/>
      <name val="Arial"/>
      <family val="2"/>
    </font>
    <font>
      <sz val="11"/>
      <color rgb="FF323232"/>
      <name val="Arial"/>
      <family val="2"/>
    </font>
    <font>
      <b/>
      <sz val="10"/>
      <color rgb="FFFF0000"/>
      <name val="Arial"/>
      <family val="2"/>
    </font>
    <font>
      <b/>
      <u/>
      <sz val="11"/>
      <color rgb="FF32323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4" fontId="3" fillId="0" borderId="0" xfId="0" applyNumberFormat="1" applyFont="1"/>
    <xf numFmtId="164" fontId="4" fillId="0" borderId="3" xfId="0" applyNumberFormat="1" applyFont="1" applyBorder="1"/>
    <xf numFmtId="164" fontId="3" fillId="0" borderId="3" xfId="0" applyNumberFormat="1" applyFont="1" applyBorder="1"/>
    <xf numFmtId="164" fontId="2" fillId="0" borderId="0" xfId="0" applyNumberFormat="1" applyFont="1"/>
    <xf numFmtId="0" fontId="2" fillId="0" borderId="0" xfId="0" applyFont="1"/>
    <xf numFmtId="164" fontId="4" fillId="0" borderId="4" xfId="0" applyNumberFormat="1" applyFont="1" applyBorder="1"/>
    <xf numFmtId="164" fontId="3" fillId="0" borderId="4" xfId="0" applyNumberFormat="1" applyFont="1" applyBorder="1"/>
    <xf numFmtId="164" fontId="3" fillId="0" borderId="1" xfId="0" applyNumberFormat="1" applyFont="1" applyBorder="1"/>
    <xf numFmtId="164" fontId="4" fillId="0" borderId="5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3" fillId="0" borderId="6" xfId="0" applyNumberFormat="1" applyFont="1" applyBorder="1"/>
    <xf numFmtId="49" fontId="5" fillId="0" borderId="2" xfId="0" applyNumberFormat="1" applyFont="1" applyBorder="1" applyAlignment="1">
      <alignment horizontal="center"/>
    </xf>
    <xf numFmtId="164" fontId="3" fillId="0" borderId="5" xfId="0" applyNumberFormat="1" applyFont="1" applyBorder="1"/>
    <xf numFmtId="49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topLeftCell="A57" workbookViewId="0">
      <selection activeCell="E15" sqref="E15"/>
    </sheetView>
  </sheetViews>
  <sheetFormatPr defaultColWidth="12.140625" defaultRowHeight="15" x14ac:dyDescent="0.25"/>
  <cols>
    <col min="1" max="1" width="3.7109375" customWidth="1"/>
    <col min="2" max="3" width="4.7109375" customWidth="1"/>
    <col min="4" max="4" width="24.5703125" customWidth="1"/>
    <col min="6" max="6" width="3.28515625" customWidth="1"/>
    <col min="8" max="8" width="3.28515625" customWidth="1"/>
    <col min="10" max="10" width="3.28515625" customWidth="1"/>
    <col min="11" max="11" width="11.85546875" customWidth="1"/>
    <col min="12" max="12" width="2.140625" customWidth="1"/>
    <col min="13" max="13" width="2.7109375" customWidth="1"/>
    <col min="14" max="14" width="29.7109375" customWidth="1"/>
    <col min="15" max="15" width="13" customWidth="1"/>
    <col min="16" max="16" width="2.5703125" customWidth="1"/>
    <col min="17" max="17" width="14.28515625" customWidth="1"/>
    <col min="18" max="18" width="2.7109375" customWidth="1"/>
    <col min="19" max="19" width="14" customWidth="1"/>
    <col min="20" max="20" width="2.5703125" customWidth="1"/>
    <col min="21" max="21" width="12.140625" style="1"/>
  </cols>
  <sheetData>
    <row r="1" spans="1:21" ht="15.75" thickBot="1" x14ac:dyDescent="0.3">
      <c r="A1" s="2" t="s">
        <v>62</v>
      </c>
      <c r="B1" s="2"/>
      <c r="C1" s="2"/>
      <c r="D1" s="2"/>
      <c r="E1" s="3"/>
      <c r="F1" s="4"/>
      <c r="G1" s="3"/>
      <c r="H1" s="4"/>
      <c r="I1" s="3"/>
      <c r="J1" s="4"/>
      <c r="K1" s="5" t="s">
        <v>63</v>
      </c>
      <c r="U1"/>
    </row>
    <row r="2" spans="1:21" ht="16.5" thickTop="1" thickBot="1" x14ac:dyDescent="0.3">
      <c r="A2" s="9" t="s">
        <v>76</v>
      </c>
      <c r="B2" s="6"/>
      <c r="C2" s="6"/>
      <c r="D2" s="6"/>
      <c r="E2" s="7" t="s">
        <v>65</v>
      </c>
      <c r="F2" s="8"/>
      <c r="G2" s="7" t="s">
        <v>66</v>
      </c>
      <c r="H2" s="8"/>
      <c r="I2" s="7" t="s">
        <v>67</v>
      </c>
      <c r="J2" s="8"/>
      <c r="K2" s="25" t="s">
        <v>64</v>
      </c>
      <c r="U2"/>
    </row>
    <row r="3" spans="1:21" ht="15.75" thickTop="1" x14ac:dyDescent="0.25">
      <c r="A3" s="2" t="s">
        <v>3</v>
      </c>
      <c r="B3" s="2"/>
      <c r="C3" s="2"/>
      <c r="D3" s="2"/>
      <c r="E3" s="11"/>
      <c r="F3" s="11"/>
      <c r="G3" s="11"/>
      <c r="H3" s="12"/>
      <c r="I3" s="11"/>
      <c r="J3" s="12"/>
      <c r="K3" s="13"/>
      <c r="U3"/>
    </row>
    <row r="4" spans="1:21" x14ac:dyDescent="0.25">
      <c r="A4" s="27" t="s">
        <v>4</v>
      </c>
      <c r="B4" s="2"/>
      <c r="C4" s="2"/>
      <c r="D4" s="2"/>
      <c r="E4" s="11"/>
      <c r="F4" s="11"/>
      <c r="G4" s="11"/>
      <c r="H4" s="12"/>
      <c r="I4" s="11"/>
      <c r="J4" s="12"/>
      <c r="K4" s="13"/>
      <c r="U4"/>
    </row>
    <row r="5" spans="1:21" ht="16.899999999999999" customHeight="1" x14ac:dyDescent="0.25">
      <c r="A5" s="2"/>
      <c r="B5" s="2" t="s">
        <v>5</v>
      </c>
      <c r="C5" s="2"/>
      <c r="D5" s="2"/>
      <c r="E5" s="11">
        <v>262601.06</v>
      </c>
      <c r="F5" s="11"/>
      <c r="G5" s="11">
        <v>282444</v>
      </c>
      <c r="H5" s="12"/>
      <c r="I5" s="11">
        <v>314303</v>
      </c>
      <c r="J5" s="12"/>
      <c r="K5" s="13">
        <f>I5-G5</f>
        <v>31859</v>
      </c>
      <c r="U5"/>
    </row>
    <row r="6" spans="1:21" ht="16.899999999999999" customHeight="1" x14ac:dyDescent="0.25">
      <c r="A6" s="2"/>
      <c r="B6" s="2" t="s">
        <v>78</v>
      </c>
      <c r="C6" s="2"/>
      <c r="D6" s="2"/>
      <c r="E6" s="11">
        <v>1427.63</v>
      </c>
      <c r="F6" s="11"/>
      <c r="G6" s="11">
        <v>0</v>
      </c>
      <c r="H6" s="12"/>
      <c r="I6" s="11">
        <v>0</v>
      </c>
      <c r="J6" s="12"/>
      <c r="K6" s="13">
        <v>0</v>
      </c>
      <c r="U6"/>
    </row>
    <row r="7" spans="1:21" ht="17.45" customHeight="1" x14ac:dyDescent="0.25">
      <c r="A7" s="2"/>
      <c r="B7" s="2" t="s">
        <v>6</v>
      </c>
      <c r="C7" s="2"/>
      <c r="D7" s="2"/>
      <c r="E7" s="11">
        <v>986.5</v>
      </c>
      <c r="F7" s="11"/>
      <c r="G7" s="11">
        <v>0</v>
      </c>
      <c r="H7" s="12"/>
      <c r="I7" s="11">
        <v>0</v>
      </c>
      <c r="J7" s="12"/>
      <c r="K7" s="13">
        <f>I7-G7</f>
        <v>0</v>
      </c>
      <c r="U7"/>
    </row>
    <row r="8" spans="1:21" ht="17.45" customHeight="1" x14ac:dyDescent="0.25">
      <c r="A8" s="2"/>
      <c r="B8" s="2" t="s">
        <v>7</v>
      </c>
      <c r="C8" s="2"/>
      <c r="D8" s="2"/>
      <c r="E8" s="11">
        <v>515</v>
      </c>
      <c r="F8" s="11"/>
      <c r="G8" s="11">
        <v>300</v>
      </c>
      <c r="H8" s="12"/>
      <c r="I8" s="11">
        <v>500</v>
      </c>
      <c r="J8" s="12"/>
      <c r="K8" s="13">
        <f t="shared" ref="K8:K10" si="0">I8-G8</f>
        <v>200</v>
      </c>
      <c r="U8"/>
    </row>
    <row r="9" spans="1:21" ht="17.45" customHeight="1" thickBot="1" x14ac:dyDescent="0.3">
      <c r="A9" s="2"/>
      <c r="B9" s="2" t="s">
        <v>8</v>
      </c>
      <c r="C9" s="2"/>
      <c r="D9" s="2"/>
      <c r="E9" s="14">
        <v>284.5</v>
      </c>
      <c r="F9" s="11"/>
      <c r="G9" s="14">
        <v>120</v>
      </c>
      <c r="H9" s="12"/>
      <c r="I9" s="14">
        <v>300</v>
      </c>
      <c r="J9" s="12"/>
      <c r="K9" s="15">
        <f>I9-G9</f>
        <v>180</v>
      </c>
      <c r="U9"/>
    </row>
    <row r="10" spans="1:21" ht="17.45" customHeight="1" x14ac:dyDescent="0.25">
      <c r="A10" s="2" t="s">
        <v>9</v>
      </c>
      <c r="B10" s="2"/>
      <c r="C10" s="2"/>
      <c r="D10" s="2"/>
      <c r="E10" s="16">
        <f>SUM(E5:E9)</f>
        <v>265814.69</v>
      </c>
      <c r="F10" s="16"/>
      <c r="G10" s="16">
        <f>ROUND(SUM(G4:G5)+SUM(G7:G9),5)</f>
        <v>282864</v>
      </c>
      <c r="H10" s="2"/>
      <c r="I10" s="16">
        <f>ROUND(SUM(I4:I5)+SUM(I7:I9),5)</f>
        <v>315103</v>
      </c>
      <c r="J10" s="2"/>
      <c r="K10" s="13">
        <f t="shared" si="0"/>
        <v>32239</v>
      </c>
      <c r="U10"/>
    </row>
    <row r="11" spans="1:21" ht="22.9" customHeight="1" x14ac:dyDescent="0.25">
      <c r="A11" s="27" t="s">
        <v>10</v>
      </c>
      <c r="B11" s="2"/>
      <c r="C11" s="2"/>
      <c r="D11" s="2"/>
      <c r="E11" s="11"/>
      <c r="F11" s="11"/>
      <c r="G11" s="11"/>
      <c r="H11" s="12"/>
      <c r="I11" s="11"/>
      <c r="J11" s="12"/>
      <c r="K11" s="13"/>
      <c r="U11"/>
    </row>
    <row r="12" spans="1:21" ht="18" customHeight="1" x14ac:dyDescent="0.25">
      <c r="A12" s="2"/>
      <c r="B12" s="27" t="s">
        <v>11</v>
      </c>
      <c r="C12" s="2"/>
      <c r="D12" s="2"/>
      <c r="E12" s="11"/>
      <c r="F12" s="11"/>
      <c r="G12" s="11"/>
      <c r="H12" s="12"/>
      <c r="I12" s="11"/>
      <c r="J12" s="12"/>
      <c r="K12" s="13"/>
      <c r="U12"/>
    </row>
    <row r="13" spans="1:21" ht="18" customHeight="1" x14ac:dyDescent="0.25">
      <c r="A13" s="2"/>
      <c r="B13" s="2"/>
      <c r="C13" s="2" t="s">
        <v>68</v>
      </c>
      <c r="D13" s="2"/>
      <c r="E13" s="11">
        <v>0</v>
      </c>
      <c r="F13" s="11"/>
      <c r="G13" s="11">
        <v>0</v>
      </c>
      <c r="H13" s="12"/>
      <c r="I13" s="11">
        <v>3600</v>
      </c>
      <c r="J13" s="12"/>
      <c r="K13" s="13">
        <f t="shared" ref="K13:K17" si="1">I13-G13</f>
        <v>3600</v>
      </c>
      <c r="U13"/>
    </row>
    <row r="14" spans="1:21" x14ac:dyDescent="0.25">
      <c r="A14" s="2"/>
      <c r="B14" s="2"/>
      <c r="C14" s="2" t="s">
        <v>12</v>
      </c>
      <c r="D14" s="2"/>
      <c r="E14" s="11">
        <v>11406.87</v>
      </c>
      <c r="F14" s="11"/>
      <c r="G14" s="11">
        <v>12600</v>
      </c>
      <c r="H14" s="12"/>
      <c r="I14" s="11">
        <v>25000</v>
      </c>
      <c r="J14" s="12"/>
      <c r="K14" s="13">
        <f t="shared" si="1"/>
        <v>12400</v>
      </c>
      <c r="U14"/>
    </row>
    <row r="15" spans="1:21" x14ac:dyDescent="0.25">
      <c r="A15" s="2"/>
      <c r="B15" s="2"/>
      <c r="C15" s="2" t="s">
        <v>13</v>
      </c>
      <c r="D15" s="2"/>
      <c r="E15" s="11">
        <v>137.69999999999999</v>
      </c>
      <c r="F15" s="11"/>
      <c r="G15" s="11">
        <v>1200</v>
      </c>
      <c r="H15" s="12"/>
      <c r="I15" s="11">
        <v>200</v>
      </c>
      <c r="J15" s="12"/>
      <c r="K15" s="13">
        <f t="shared" si="1"/>
        <v>-1000</v>
      </c>
      <c r="U15"/>
    </row>
    <row r="16" spans="1:21" x14ac:dyDescent="0.25">
      <c r="A16" s="2"/>
      <c r="B16" s="2"/>
      <c r="C16" s="2" t="s">
        <v>14</v>
      </c>
      <c r="D16" s="2"/>
      <c r="E16" s="11">
        <v>5852.22</v>
      </c>
      <c r="F16" s="11"/>
      <c r="G16" s="11">
        <v>3000</v>
      </c>
      <c r="H16" s="12"/>
      <c r="I16" s="11">
        <v>3000</v>
      </c>
      <c r="J16" s="12"/>
      <c r="K16" s="13">
        <f t="shared" si="1"/>
        <v>0</v>
      </c>
      <c r="U16"/>
    </row>
    <row r="17" spans="1:21" x14ac:dyDescent="0.25">
      <c r="B17" s="2"/>
      <c r="C17" s="2" t="s">
        <v>15</v>
      </c>
      <c r="D17" s="2"/>
      <c r="E17" s="11">
        <v>9448.58</v>
      </c>
      <c r="F17" s="11"/>
      <c r="G17" s="11">
        <v>2400</v>
      </c>
      <c r="H17" s="12"/>
      <c r="I17" s="11">
        <v>2000</v>
      </c>
      <c r="J17" s="12"/>
      <c r="K17" s="13">
        <f t="shared" si="1"/>
        <v>-400</v>
      </c>
      <c r="U17"/>
    </row>
    <row r="18" spans="1:21" x14ac:dyDescent="0.25">
      <c r="B18" s="2"/>
      <c r="C18" s="2" t="s">
        <v>16</v>
      </c>
      <c r="D18" s="2"/>
      <c r="E18" s="11"/>
      <c r="F18" s="11"/>
      <c r="G18" s="11"/>
      <c r="H18" s="12"/>
      <c r="I18" s="11"/>
      <c r="J18" s="12"/>
      <c r="K18" s="13"/>
      <c r="U18"/>
    </row>
    <row r="19" spans="1:21" x14ac:dyDescent="0.25">
      <c r="B19" s="2"/>
      <c r="C19" s="2"/>
      <c r="D19" s="2" t="s">
        <v>17</v>
      </c>
      <c r="E19" s="11">
        <v>7919.3</v>
      </c>
      <c r="F19" s="11"/>
      <c r="G19" s="11">
        <v>6600</v>
      </c>
      <c r="H19" s="12"/>
      <c r="I19" s="11">
        <v>7900</v>
      </c>
      <c r="J19" s="12"/>
      <c r="K19" s="13">
        <f t="shared" ref="K19:K30" si="2">I19-G19</f>
        <v>1300</v>
      </c>
      <c r="U19"/>
    </row>
    <row r="20" spans="1:21" x14ac:dyDescent="0.25">
      <c r="B20" s="2"/>
      <c r="C20" s="2"/>
      <c r="D20" s="2" t="s">
        <v>18</v>
      </c>
      <c r="E20" s="11">
        <v>325.02</v>
      </c>
      <c r="F20" s="11"/>
      <c r="G20" s="11">
        <v>300</v>
      </c>
      <c r="H20" s="12"/>
      <c r="I20" s="11">
        <v>325</v>
      </c>
      <c r="J20" s="12"/>
      <c r="K20" s="13">
        <f t="shared" si="2"/>
        <v>25</v>
      </c>
      <c r="U20"/>
    </row>
    <row r="21" spans="1:21" x14ac:dyDescent="0.25">
      <c r="B21" s="2"/>
      <c r="C21" s="2"/>
      <c r="D21" s="2" t="s">
        <v>19</v>
      </c>
      <c r="E21" s="11">
        <v>6388.93</v>
      </c>
      <c r="F21" s="11"/>
      <c r="G21" s="11">
        <v>6600</v>
      </c>
      <c r="H21" s="12"/>
      <c r="I21" s="11">
        <v>6400</v>
      </c>
      <c r="J21" s="12"/>
      <c r="K21" s="13">
        <f t="shared" si="2"/>
        <v>-200</v>
      </c>
      <c r="U21"/>
    </row>
    <row r="22" spans="1:21" ht="15.75" thickBot="1" x14ac:dyDescent="0.3">
      <c r="B22" s="2"/>
      <c r="C22" s="2"/>
      <c r="D22" s="2" t="s">
        <v>20</v>
      </c>
      <c r="E22" s="11">
        <v>2072.16</v>
      </c>
      <c r="F22" s="11"/>
      <c r="G22" s="11">
        <v>2100</v>
      </c>
      <c r="H22" s="12"/>
      <c r="I22" s="11">
        <v>2100</v>
      </c>
      <c r="J22" s="12"/>
      <c r="K22" s="13">
        <f t="shared" si="2"/>
        <v>0</v>
      </c>
      <c r="U22"/>
    </row>
    <row r="23" spans="1:21" ht="15.75" thickBot="1" x14ac:dyDescent="0.3">
      <c r="B23" s="2"/>
      <c r="C23" s="2" t="s">
        <v>21</v>
      </c>
      <c r="D23" s="2"/>
      <c r="E23" s="18">
        <f>ROUND(SUM(E18:E22),5)</f>
        <v>16705.41</v>
      </c>
      <c r="F23" s="11"/>
      <c r="G23" s="18">
        <f>ROUND(SUM(G18:G22),5)</f>
        <v>15600</v>
      </c>
      <c r="H23" s="12"/>
      <c r="I23" s="18">
        <f>ROUND(SUM(I18:I22),5)</f>
        <v>16725</v>
      </c>
      <c r="J23" s="12"/>
      <c r="K23" s="19">
        <f>SUM(K19:K22)</f>
        <v>1125</v>
      </c>
      <c r="U23"/>
    </row>
    <row r="24" spans="1:21" ht="21" customHeight="1" x14ac:dyDescent="0.25">
      <c r="B24" s="2" t="s">
        <v>22</v>
      </c>
      <c r="C24" s="2"/>
      <c r="D24" s="2"/>
      <c r="E24" s="11">
        <f>ROUND(SUM(E12:E17)+E23,5)</f>
        <v>43550.78</v>
      </c>
      <c r="F24" s="11"/>
      <c r="G24" s="11">
        <f>SUM(G14:G22)</f>
        <v>34800</v>
      </c>
      <c r="H24" s="12"/>
      <c r="I24" s="11">
        <f>SUM(I13:I22)</f>
        <v>50525</v>
      </c>
      <c r="J24" s="12"/>
      <c r="K24" s="13">
        <f t="shared" si="2"/>
        <v>15725</v>
      </c>
      <c r="U24"/>
    </row>
    <row r="25" spans="1:21" ht="24" customHeight="1" x14ac:dyDescent="0.25">
      <c r="B25" s="27" t="s">
        <v>23</v>
      </c>
      <c r="C25" s="2"/>
      <c r="D25" s="2"/>
      <c r="E25" s="11"/>
      <c r="F25" s="11"/>
      <c r="G25" s="11"/>
      <c r="H25" s="12"/>
      <c r="I25" s="11"/>
      <c r="J25" s="12"/>
      <c r="K25" s="13"/>
      <c r="U25"/>
    </row>
    <row r="26" spans="1:21" ht="17.25" customHeight="1" x14ac:dyDescent="0.25">
      <c r="B26" s="2"/>
      <c r="C26" s="2" t="s">
        <v>24</v>
      </c>
      <c r="D26" s="2"/>
      <c r="E26" s="11">
        <v>2100</v>
      </c>
      <c r="F26" s="11"/>
      <c r="G26" s="11">
        <v>2100</v>
      </c>
      <c r="H26" s="12"/>
      <c r="I26" s="11">
        <v>2100</v>
      </c>
      <c r="J26" s="12"/>
      <c r="K26" s="13">
        <f t="shared" si="2"/>
        <v>0</v>
      </c>
      <c r="U26"/>
    </row>
    <row r="27" spans="1:21" x14ac:dyDescent="0.25">
      <c r="B27" s="2"/>
      <c r="C27" s="2" t="s">
        <v>25</v>
      </c>
      <c r="D27" s="2"/>
      <c r="E27" s="11">
        <v>2100</v>
      </c>
      <c r="F27" s="11"/>
      <c r="G27" s="11">
        <v>2100</v>
      </c>
      <c r="H27" s="12"/>
      <c r="I27" s="11">
        <v>2100</v>
      </c>
      <c r="J27" s="12"/>
      <c r="K27" s="13">
        <f t="shared" si="2"/>
        <v>0</v>
      </c>
      <c r="U27"/>
    </row>
    <row r="28" spans="1:21" x14ac:dyDescent="0.25">
      <c r="B28" s="2"/>
      <c r="C28" s="2" t="s">
        <v>26</v>
      </c>
      <c r="D28" s="2"/>
      <c r="E28" s="11">
        <v>6600</v>
      </c>
      <c r="F28" s="11"/>
      <c r="G28" s="11">
        <v>6600</v>
      </c>
      <c r="H28" s="12"/>
      <c r="I28" s="11">
        <v>6600</v>
      </c>
      <c r="J28" s="12"/>
      <c r="K28" s="13">
        <f t="shared" si="2"/>
        <v>0</v>
      </c>
      <c r="U28"/>
    </row>
    <row r="29" spans="1:21" ht="15.75" thickBot="1" x14ac:dyDescent="0.3">
      <c r="B29" s="2"/>
      <c r="C29" s="2" t="s">
        <v>27</v>
      </c>
      <c r="D29" s="2"/>
      <c r="E29" s="14">
        <v>12600</v>
      </c>
      <c r="F29" s="11"/>
      <c r="G29" s="14">
        <v>12600</v>
      </c>
      <c r="H29" s="12"/>
      <c r="I29" s="14">
        <v>12600</v>
      </c>
      <c r="J29" s="12"/>
      <c r="K29" s="20">
        <f t="shared" si="2"/>
        <v>0</v>
      </c>
      <c r="U29"/>
    </row>
    <row r="30" spans="1:21" ht="19.149999999999999" customHeight="1" x14ac:dyDescent="0.25">
      <c r="B30" s="2" t="s">
        <v>28</v>
      </c>
      <c r="C30" s="2"/>
      <c r="D30" s="2"/>
      <c r="E30" s="11">
        <f>ROUND(SUM(E25:E29),5)</f>
        <v>23400</v>
      </c>
      <c r="F30" s="11"/>
      <c r="G30" s="11">
        <f>ROUND(SUM(G25:G29),5)</f>
        <v>23400</v>
      </c>
      <c r="H30" s="12"/>
      <c r="I30" s="11">
        <f>ROUND(SUM(I25:I29),5)</f>
        <v>23400</v>
      </c>
      <c r="J30" s="12"/>
      <c r="K30" s="13">
        <f t="shared" si="2"/>
        <v>0</v>
      </c>
      <c r="U30"/>
    </row>
    <row r="31" spans="1:21" ht="19.149999999999999" customHeight="1" x14ac:dyDescent="0.25">
      <c r="B31" s="2"/>
      <c r="C31" s="2"/>
      <c r="D31" s="2"/>
      <c r="E31" s="11"/>
      <c r="F31" s="11"/>
      <c r="G31" s="11"/>
      <c r="H31" s="12"/>
      <c r="I31" s="11"/>
      <c r="J31" s="12"/>
      <c r="K31" s="13"/>
      <c r="U31"/>
    </row>
    <row r="32" spans="1:21" x14ac:dyDescent="0.25">
      <c r="A32" s="2"/>
      <c r="B32" s="27" t="s">
        <v>44</v>
      </c>
      <c r="D32" s="2"/>
      <c r="E32" s="11"/>
      <c r="F32" s="11"/>
      <c r="G32" s="11"/>
      <c r="H32" s="12"/>
      <c r="I32" s="11"/>
      <c r="J32" s="12"/>
      <c r="K32" s="13"/>
      <c r="U32"/>
    </row>
    <row r="33" spans="1:21" ht="17.25" customHeight="1" x14ac:dyDescent="0.25">
      <c r="A33" s="2"/>
      <c r="B33" s="27"/>
      <c r="C33" s="28" t="s">
        <v>79</v>
      </c>
      <c r="D33" s="2"/>
      <c r="E33" s="11">
        <v>1624.02</v>
      </c>
      <c r="F33" s="11"/>
      <c r="G33" s="11">
        <v>0</v>
      </c>
      <c r="H33" s="12"/>
      <c r="I33" s="11">
        <v>0</v>
      </c>
      <c r="J33" s="12"/>
      <c r="K33" s="13">
        <v>0</v>
      </c>
      <c r="U33"/>
    </row>
    <row r="34" spans="1:21" x14ac:dyDescent="0.25">
      <c r="A34" s="2"/>
      <c r="C34" s="2" t="s">
        <v>45</v>
      </c>
      <c r="D34" s="2"/>
      <c r="E34" s="11">
        <v>289.75</v>
      </c>
      <c r="F34" s="11"/>
      <c r="G34" s="11">
        <v>0</v>
      </c>
      <c r="H34" s="12"/>
      <c r="I34" s="11">
        <v>300</v>
      </c>
      <c r="J34" s="12"/>
      <c r="K34" s="13">
        <f t="shared" ref="K34:K39" si="3">I34-G34</f>
        <v>300</v>
      </c>
      <c r="U34"/>
    </row>
    <row r="35" spans="1:21" x14ac:dyDescent="0.25">
      <c r="A35" s="2"/>
      <c r="C35" s="2" t="s">
        <v>77</v>
      </c>
      <c r="D35" s="2"/>
      <c r="E35" s="11">
        <v>1319.47</v>
      </c>
      <c r="F35" s="11"/>
      <c r="G35" s="11">
        <v>900</v>
      </c>
      <c r="H35" s="12"/>
      <c r="I35" s="11">
        <v>1000</v>
      </c>
      <c r="J35" s="12"/>
      <c r="K35" s="13">
        <f t="shared" si="3"/>
        <v>100</v>
      </c>
      <c r="U35"/>
    </row>
    <row r="36" spans="1:21" ht="14.45" customHeight="1" x14ac:dyDescent="0.25">
      <c r="A36" s="2"/>
      <c r="C36" s="2" t="s">
        <v>46</v>
      </c>
      <c r="D36" s="2"/>
      <c r="E36" s="11">
        <v>1042.4100000000001</v>
      </c>
      <c r="F36" s="11"/>
      <c r="G36" s="11">
        <v>1800</v>
      </c>
      <c r="H36" s="12"/>
      <c r="I36" s="11">
        <v>1200</v>
      </c>
      <c r="J36" s="12"/>
      <c r="K36" s="13">
        <f t="shared" si="3"/>
        <v>-600</v>
      </c>
      <c r="U36"/>
    </row>
    <row r="37" spans="1:21" x14ac:dyDescent="0.25">
      <c r="A37" s="2"/>
      <c r="C37" s="2" t="s">
        <v>69</v>
      </c>
      <c r="D37" s="2"/>
      <c r="E37" s="11">
        <v>245.2</v>
      </c>
      <c r="F37" s="11"/>
      <c r="G37" s="11">
        <v>0</v>
      </c>
      <c r="H37" s="12"/>
      <c r="I37" s="11">
        <v>250</v>
      </c>
      <c r="J37" s="12"/>
      <c r="K37" s="13">
        <f t="shared" si="3"/>
        <v>250</v>
      </c>
      <c r="U37"/>
    </row>
    <row r="38" spans="1:21" x14ac:dyDescent="0.25">
      <c r="A38" s="2"/>
      <c r="C38" s="2" t="s">
        <v>47</v>
      </c>
      <c r="D38" s="2"/>
      <c r="E38" s="11">
        <v>0</v>
      </c>
      <c r="F38" s="11"/>
      <c r="G38" s="11">
        <v>120</v>
      </c>
      <c r="H38" s="12"/>
      <c r="I38" s="11">
        <v>100</v>
      </c>
      <c r="J38" s="12"/>
      <c r="K38" s="13">
        <f t="shared" si="3"/>
        <v>-20</v>
      </c>
      <c r="U38"/>
    </row>
    <row r="39" spans="1:21" x14ac:dyDescent="0.25">
      <c r="A39" s="2"/>
      <c r="C39" s="2" t="s">
        <v>48</v>
      </c>
      <c r="D39" s="2"/>
      <c r="E39" s="11">
        <v>1602.6</v>
      </c>
      <c r="F39" s="11"/>
      <c r="G39" s="11">
        <v>2700</v>
      </c>
      <c r="H39" s="12"/>
      <c r="I39" s="11">
        <v>1800</v>
      </c>
      <c r="J39" s="12"/>
      <c r="K39" s="13">
        <f t="shared" si="3"/>
        <v>-900</v>
      </c>
      <c r="U39"/>
    </row>
    <row r="40" spans="1:21" ht="16.149999999999999" customHeight="1" thickBot="1" x14ac:dyDescent="0.3">
      <c r="A40" s="2"/>
      <c r="C40" s="2" t="s">
        <v>49</v>
      </c>
      <c r="D40" s="2"/>
      <c r="E40" s="14">
        <v>2700</v>
      </c>
      <c r="F40" s="11"/>
      <c r="G40" s="14">
        <v>2700</v>
      </c>
      <c r="H40" s="12"/>
      <c r="I40" s="14">
        <v>2500</v>
      </c>
      <c r="J40" s="12"/>
      <c r="K40" s="15">
        <f>I40-G40</f>
        <v>-200</v>
      </c>
      <c r="U40"/>
    </row>
    <row r="41" spans="1:21" ht="21" customHeight="1" x14ac:dyDescent="0.25">
      <c r="B41" s="2" t="s">
        <v>74</v>
      </c>
      <c r="D41" s="2"/>
      <c r="E41" s="11">
        <f>SUM(E33:E40)</f>
        <v>8823.4499999999989</v>
      </c>
      <c r="F41" s="11"/>
      <c r="G41" s="11">
        <f>SUM(G34:G40)</f>
        <v>8220</v>
      </c>
      <c r="H41" s="12"/>
      <c r="I41" s="11">
        <f>SUM(I34:I40)</f>
        <v>7150</v>
      </c>
      <c r="J41" s="12"/>
      <c r="K41" s="13">
        <f t="shared" ref="K41" si="4">I41-G41</f>
        <v>-1070</v>
      </c>
      <c r="U41"/>
    </row>
    <row r="42" spans="1:21" x14ac:dyDescent="0.25">
      <c r="B42" s="2"/>
      <c r="C42" s="2"/>
      <c r="D42" s="2"/>
      <c r="E42" s="11"/>
      <c r="F42" s="11"/>
      <c r="G42" s="11"/>
      <c r="H42" s="12"/>
      <c r="I42" s="11"/>
      <c r="J42" s="12"/>
      <c r="K42" s="13"/>
      <c r="U42"/>
    </row>
    <row r="43" spans="1:21" ht="10.9" customHeight="1" x14ac:dyDescent="0.25">
      <c r="B43" s="2"/>
      <c r="C43" s="2"/>
      <c r="D43" s="2"/>
      <c r="E43" s="11"/>
      <c r="F43" s="11"/>
      <c r="G43" s="11"/>
      <c r="H43" s="12"/>
      <c r="I43" s="11"/>
      <c r="J43" s="12"/>
      <c r="K43" s="13"/>
      <c r="U43"/>
    </row>
    <row r="44" spans="1:21" ht="6" customHeight="1" x14ac:dyDescent="0.25">
      <c r="B44" s="2"/>
      <c r="C44" s="2"/>
      <c r="D44" s="2"/>
      <c r="E44" s="11"/>
      <c r="F44" s="11"/>
      <c r="G44" s="11"/>
      <c r="H44" s="12"/>
      <c r="I44" s="11"/>
      <c r="J44" s="12"/>
      <c r="K44" s="13"/>
      <c r="U44"/>
    </row>
    <row r="45" spans="1:21" ht="15.75" thickBot="1" x14ac:dyDescent="0.3">
      <c r="A45" s="2"/>
      <c r="B45" s="2"/>
      <c r="D45" s="2"/>
      <c r="E45" s="3"/>
      <c r="F45" s="3"/>
      <c r="G45" s="3"/>
      <c r="H45" s="4"/>
      <c r="I45" s="3"/>
      <c r="J45" s="4"/>
      <c r="K45" s="5" t="s">
        <v>0</v>
      </c>
      <c r="U45"/>
    </row>
    <row r="46" spans="1:21" ht="16.5" thickTop="1" thickBot="1" x14ac:dyDescent="0.3">
      <c r="A46" s="2"/>
      <c r="B46" s="2"/>
      <c r="D46" s="2"/>
      <c r="E46" s="7" t="s">
        <v>1</v>
      </c>
      <c r="F46" s="6"/>
      <c r="G46" s="7" t="s">
        <v>2</v>
      </c>
      <c r="H46" s="8"/>
      <c r="I46" s="7" t="s">
        <v>2</v>
      </c>
      <c r="J46" s="8"/>
      <c r="K46" s="10" t="s">
        <v>2</v>
      </c>
      <c r="U46"/>
    </row>
    <row r="47" spans="1:21" ht="15.75" thickTop="1" x14ac:dyDescent="0.25">
      <c r="A47" s="2"/>
      <c r="B47" s="27" t="s">
        <v>71</v>
      </c>
      <c r="D47" s="2"/>
      <c r="E47" s="11"/>
      <c r="F47" s="11"/>
      <c r="G47" s="11"/>
      <c r="H47" s="12"/>
      <c r="I47" s="11"/>
      <c r="J47" s="12"/>
      <c r="K47" s="13"/>
      <c r="U47"/>
    </row>
    <row r="48" spans="1:21" ht="18" customHeight="1" x14ac:dyDescent="0.25">
      <c r="A48" s="2"/>
      <c r="B48" s="2"/>
      <c r="C48" s="2" t="s">
        <v>29</v>
      </c>
      <c r="D48" s="2"/>
      <c r="E48" s="11">
        <v>20841.22</v>
      </c>
      <c r="F48" s="11"/>
      <c r="G48" s="11">
        <v>32760</v>
      </c>
      <c r="H48" s="12"/>
      <c r="I48" s="11">
        <v>20800</v>
      </c>
      <c r="J48" s="12"/>
      <c r="K48" s="13">
        <f t="shared" ref="K48:K65" si="5">I48-G48</f>
        <v>-11960</v>
      </c>
      <c r="U48"/>
    </row>
    <row r="49" spans="1:21" x14ac:dyDescent="0.25">
      <c r="A49" s="2"/>
      <c r="B49" s="2"/>
      <c r="C49" s="2" t="s">
        <v>30</v>
      </c>
      <c r="D49" s="2"/>
      <c r="E49" s="11">
        <v>375</v>
      </c>
      <c r="F49" s="11"/>
      <c r="G49" s="11">
        <v>600</v>
      </c>
      <c r="H49" s="12"/>
      <c r="I49" s="11">
        <v>500</v>
      </c>
      <c r="J49" s="12"/>
      <c r="K49" s="13">
        <f t="shared" si="5"/>
        <v>-100</v>
      </c>
      <c r="U49"/>
    </row>
    <row r="50" spans="1:21" x14ac:dyDescent="0.25">
      <c r="A50" s="2"/>
      <c r="B50" s="2"/>
      <c r="C50" s="2" t="s">
        <v>31</v>
      </c>
      <c r="D50" s="2"/>
      <c r="E50" s="11">
        <v>2850</v>
      </c>
      <c r="F50" s="11"/>
      <c r="G50" s="11">
        <v>5700</v>
      </c>
      <c r="H50" s="12"/>
      <c r="I50" s="11">
        <v>0</v>
      </c>
      <c r="J50" s="12"/>
      <c r="K50" s="13">
        <f t="shared" si="5"/>
        <v>-5700</v>
      </c>
      <c r="U50"/>
    </row>
    <row r="51" spans="1:21" x14ac:dyDescent="0.25">
      <c r="A51" s="2"/>
      <c r="B51" s="2"/>
      <c r="C51" s="2" t="s">
        <v>32</v>
      </c>
      <c r="D51" s="2"/>
      <c r="E51" s="11">
        <v>4243.96</v>
      </c>
      <c r="F51" s="11"/>
      <c r="G51" s="11">
        <v>4800</v>
      </c>
      <c r="H51" s="12"/>
      <c r="I51" s="11">
        <v>4400</v>
      </c>
      <c r="J51" s="12"/>
      <c r="K51" s="13">
        <f t="shared" si="5"/>
        <v>-400</v>
      </c>
      <c r="U51"/>
    </row>
    <row r="52" spans="1:21" x14ac:dyDescent="0.25">
      <c r="A52" s="2"/>
      <c r="B52" s="2"/>
      <c r="C52" s="2" t="s">
        <v>33</v>
      </c>
      <c r="D52" s="2"/>
      <c r="E52" s="11">
        <v>37625</v>
      </c>
      <c r="F52" s="11"/>
      <c r="G52" s="11">
        <v>47700</v>
      </c>
      <c r="H52" s="12"/>
      <c r="I52" s="11">
        <v>60564</v>
      </c>
      <c r="J52" s="12"/>
      <c r="K52" s="13">
        <f t="shared" si="5"/>
        <v>12864</v>
      </c>
      <c r="U52"/>
    </row>
    <row r="53" spans="1:21" x14ac:dyDescent="0.25">
      <c r="A53" s="2"/>
      <c r="B53" s="2"/>
      <c r="C53" s="2" t="s">
        <v>70</v>
      </c>
      <c r="D53" s="2"/>
      <c r="E53" s="11">
        <v>1191.3</v>
      </c>
      <c r="F53" s="11"/>
      <c r="G53" s="11">
        <v>1200</v>
      </c>
      <c r="H53" s="12"/>
      <c r="I53" s="11">
        <v>1100</v>
      </c>
      <c r="J53" s="12"/>
      <c r="K53" s="13">
        <f t="shared" si="5"/>
        <v>-100</v>
      </c>
      <c r="U53"/>
    </row>
    <row r="54" spans="1:21" x14ac:dyDescent="0.25">
      <c r="A54" s="2"/>
      <c r="B54" s="2"/>
      <c r="C54" s="2" t="s">
        <v>34</v>
      </c>
      <c r="D54" s="2"/>
      <c r="E54" s="11">
        <v>64800</v>
      </c>
      <c r="F54" s="11"/>
      <c r="G54" s="11">
        <v>64800</v>
      </c>
      <c r="H54" s="12"/>
      <c r="I54" s="11">
        <v>67800</v>
      </c>
      <c r="J54" s="12"/>
      <c r="K54" s="13">
        <f t="shared" si="5"/>
        <v>3000</v>
      </c>
      <c r="U54"/>
    </row>
    <row r="55" spans="1:21" x14ac:dyDescent="0.25">
      <c r="A55" s="2"/>
      <c r="B55" s="2"/>
      <c r="C55" s="2" t="s">
        <v>35</v>
      </c>
      <c r="D55" s="2"/>
      <c r="E55" s="11">
        <v>2962.46</v>
      </c>
      <c r="F55" s="11"/>
      <c r="G55" s="11">
        <v>3000</v>
      </c>
      <c r="H55" s="12"/>
      <c r="I55" s="11">
        <v>2800</v>
      </c>
      <c r="J55" s="12"/>
      <c r="K55" s="13">
        <f t="shared" si="5"/>
        <v>-200</v>
      </c>
      <c r="U55"/>
    </row>
    <row r="56" spans="1:21" x14ac:dyDescent="0.25">
      <c r="A56" s="2"/>
      <c r="B56" s="2"/>
      <c r="C56" s="2" t="s">
        <v>36</v>
      </c>
      <c r="D56" s="2"/>
      <c r="E56" s="11">
        <v>8424</v>
      </c>
      <c r="F56" s="11"/>
      <c r="G56" s="11">
        <v>8424</v>
      </c>
      <c r="H56" s="12"/>
      <c r="I56" s="11">
        <v>8814</v>
      </c>
      <c r="J56" s="12"/>
      <c r="K56" s="13">
        <f t="shared" si="5"/>
        <v>390</v>
      </c>
      <c r="U56"/>
    </row>
    <row r="57" spans="1:21" x14ac:dyDescent="0.25">
      <c r="A57" s="2"/>
      <c r="B57" s="2"/>
      <c r="C57" s="2" t="s">
        <v>37</v>
      </c>
      <c r="D57" s="2"/>
      <c r="E57" s="11">
        <v>6531.84</v>
      </c>
      <c r="F57" s="11"/>
      <c r="G57" s="11">
        <v>6900</v>
      </c>
      <c r="H57" s="12"/>
      <c r="I57" s="11">
        <v>6600</v>
      </c>
      <c r="J57" s="12"/>
      <c r="K57" s="13">
        <f t="shared" si="5"/>
        <v>-300</v>
      </c>
      <c r="U57"/>
    </row>
    <row r="58" spans="1:21" ht="16.899999999999999" customHeight="1" x14ac:dyDescent="0.25">
      <c r="A58" s="2"/>
      <c r="B58" s="2"/>
      <c r="C58" s="2" t="s">
        <v>38</v>
      </c>
      <c r="D58" s="2"/>
      <c r="E58" s="11">
        <v>303.16000000000003</v>
      </c>
      <c r="F58" s="11"/>
      <c r="G58" s="11">
        <v>1800</v>
      </c>
      <c r="H58" s="12"/>
      <c r="I58" s="11">
        <v>1500</v>
      </c>
      <c r="J58" s="12"/>
      <c r="K58" s="13">
        <f t="shared" si="5"/>
        <v>-300</v>
      </c>
      <c r="U58"/>
    </row>
    <row r="59" spans="1:21" ht="16.899999999999999" customHeight="1" x14ac:dyDescent="0.25">
      <c r="A59" s="2"/>
      <c r="B59" s="2"/>
      <c r="C59" s="2" t="s">
        <v>39</v>
      </c>
      <c r="D59" s="2"/>
      <c r="E59" s="11">
        <v>1232.71</v>
      </c>
      <c r="F59" s="11"/>
      <c r="G59" s="11">
        <v>1800</v>
      </c>
      <c r="H59" s="12"/>
      <c r="I59" s="11">
        <v>1300</v>
      </c>
      <c r="J59" s="12"/>
      <c r="K59" s="13">
        <f t="shared" si="5"/>
        <v>-500</v>
      </c>
      <c r="U59"/>
    </row>
    <row r="60" spans="1:21" x14ac:dyDescent="0.25">
      <c r="A60" s="2"/>
      <c r="B60" s="2"/>
      <c r="C60" s="2" t="s">
        <v>40</v>
      </c>
      <c r="D60" s="2"/>
      <c r="E60" s="11">
        <v>23729.58</v>
      </c>
      <c r="F60" s="11"/>
      <c r="G60" s="11">
        <v>19260</v>
      </c>
      <c r="H60" s="12"/>
      <c r="I60" s="11">
        <v>38190</v>
      </c>
      <c r="J60" s="12"/>
      <c r="K60" s="13">
        <f t="shared" si="5"/>
        <v>18930</v>
      </c>
      <c r="U60"/>
    </row>
    <row r="61" spans="1:21" x14ac:dyDescent="0.25">
      <c r="A61" s="2"/>
      <c r="B61" s="2"/>
      <c r="C61" s="2" t="s">
        <v>72</v>
      </c>
      <c r="D61" s="2"/>
      <c r="E61" s="11">
        <v>5021.1000000000004</v>
      </c>
      <c r="F61" s="11"/>
      <c r="G61" s="11">
        <v>7200</v>
      </c>
      <c r="H61" s="12"/>
      <c r="I61" s="11">
        <v>6800</v>
      </c>
      <c r="J61" s="12"/>
      <c r="K61" s="13">
        <f t="shared" si="5"/>
        <v>-400</v>
      </c>
      <c r="U61"/>
    </row>
    <row r="62" spans="1:21" ht="16.149999999999999" customHeight="1" x14ac:dyDescent="0.25">
      <c r="A62" s="2"/>
      <c r="B62" s="2"/>
      <c r="C62" s="2" t="s">
        <v>41</v>
      </c>
      <c r="D62" s="2"/>
      <c r="E62" s="11">
        <v>395</v>
      </c>
      <c r="F62" s="11"/>
      <c r="G62" s="11">
        <v>180</v>
      </c>
      <c r="H62" s="12"/>
      <c r="I62" s="11">
        <v>200</v>
      </c>
      <c r="J62" s="12"/>
      <c r="K62" s="13">
        <f t="shared" si="5"/>
        <v>20</v>
      </c>
      <c r="U62"/>
    </row>
    <row r="63" spans="1:21" ht="15.6" customHeight="1" x14ac:dyDescent="0.25">
      <c r="A63" s="2"/>
      <c r="B63" s="2"/>
      <c r="C63" s="2" t="s">
        <v>42</v>
      </c>
      <c r="D63" s="2"/>
      <c r="E63" s="11">
        <v>673.94</v>
      </c>
      <c r="F63" s="11"/>
      <c r="G63" s="11">
        <v>340</v>
      </c>
      <c r="H63" s="12"/>
      <c r="I63" s="11">
        <v>2200</v>
      </c>
      <c r="J63" s="12"/>
      <c r="K63" s="13">
        <f t="shared" si="5"/>
        <v>1860</v>
      </c>
      <c r="U63"/>
    </row>
    <row r="64" spans="1:21" ht="15.75" thickBot="1" x14ac:dyDescent="0.3">
      <c r="A64" s="2"/>
      <c r="B64" s="2"/>
      <c r="C64" s="2" t="s">
        <v>43</v>
      </c>
      <c r="D64" s="2"/>
      <c r="E64" s="11">
        <v>1225.8699999999999</v>
      </c>
      <c r="F64" s="11"/>
      <c r="G64" s="11">
        <v>850</v>
      </c>
      <c r="H64" s="12"/>
      <c r="I64" s="11">
        <v>1400</v>
      </c>
      <c r="J64" s="12"/>
      <c r="K64" s="15">
        <f t="shared" si="5"/>
        <v>550</v>
      </c>
      <c r="U64"/>
    </row>
    <row r="65" spans="1:21" ht="21" customHeight="1" x14ac:dyDescent="0.25">
      <c r="B65" s="2" t="s">
        <v>73</v>
      </c>
      <c r="C65" s="2"/>
      <c r="D65" s="2"/>
      <c r="E65" s="21">
        <f>SUM(E48:E64)</f>
        <v>182426.13999999998</v>
      </c>
      <c r="F65" s="11"/>
      <c r="G65" s="21">
        <f>SUM(G48:G64)</f>
        <v>207314</v>
      </c>
      <c r="H65" s="12"/>
      <c r="I65" s="21">
        <f>SUM(I48:I64)</f>
        <v>224968</v>
      </c>
      <c r="J65" s="12"/>
      <c r="K65" s="26">
        <f t="shared" si="5"/>
        <v>17654</v>
      </c>
      <c r="U65"/>
    </row>
    <row r="66" spans="1:21" x14ac:dyDescent="0.25">
      <c r="D66" s="2"/>
      <c r="E66" s="11"/>
      <c r="F66" s="11"/>
      <c r="G66" s="11"/>
      <c r="H66" s="12"/>
      <c r="I66" s="11"/>
      <c r="J66" s="12"/>
      <c r="K66" s="13"/>
      <c r="U66"/>
    </row>
    <row r="67" spans="1:21" ht="18" customHeight="1" x14ac:dyDescent="0.25">
      <c r="B67" s="27" t="s">
        <v>50</v>
      </c>
      <c r="D67" s="2"/>
      <c r="E67" s="11"/>
      <c r="F67" s="11"/>
      <c r="G67" s="11"/>
      <c r="H67" s="12"/>
      <c r="I67" s="11"/>
      <c r="J67" s="12"/>
      <c r="K67" s="13"/>
      <c r="U67"/>
    </row>
    <row r="68" spans="1:21" ht="19.5" customHeight="1" x14ac:dyDescent="0.25">
      <c r="A68" s="2"/>
      <c r="C68" s="2" t="s">
        <v>51</v>
      </c>
      <c r="D68" s="2"/>
      <c r="E68" s="11">
        <v>633.36</v>
      </c>
      <c r="F68" s="11"/>
      <c r="G68" s="11">
        <v>660</v>
      </c>
      <c r="H68" s="12"/>
      <c r="I68" s="11">
        <v>660</v>
      </c>
      <c r="J68" s="12"/>
      <c r="K68" s="13">
        <f t="shared" ref="K68:K78" si="6">I68-G68</f>
        <v>0</v>
      </c>
      <c r="U68"/>
    </row>
    <row r="69" spans="1:21" x14ac:dyDescent="0.25">
      <c r="A69" s="2"/>
      <c r="C69" s="2" t="s">
        <v>52</v>
      </c>
      <c r="D69" s="2"/>
      <c r="E69" s="11">
        <v>686.34</v>
      </c>
      <c r="F69" s="11"/>
      <c r="G69" s="11">
        <v>720</v>
      </c>
      <c r="H69" s="12"/>
      <c r="I69" s="11">
        <v>700</v>
      </c>
      <c r="J69" s="12"/>
      <c r="K69" s="13">
        <f t="shared" si="6"/>
        <v>-20</v>
      </c>
      <c r="U69"/>
    </row>
    <row r="70" spans="1:21" x14ac:dyDescent="0.25">
      <c r="A70" s="2"/>
      <c r="C70" s="2" t="s">
        <v>53</v>
      </c>
      <c r="D70" s="2"/>
      <c r="E70" s="11">
        <v>-33.4</v>
      </c>
      <c r="F70" s="11"/>
      <c r="G70" s="11">
        <v>300</v>
      </c>
      <c r="H70" s="12"/>
      <c r="I70" s="11">
        <v>50</v>
      </c>
      <c r="J70" s="12"/>
      <c r="K70" s="13">
        <f t="shared" si="6"/>
        <v>-250</v>
      </c>
      <c r="U70"/>
    </row>
    <row r="71" spans="1:21" x14ac:dyDescent="0.25">
      <c r="A71" s="2"/>
      <c r="C71" s="2" t="s">
        <v>54</v>
      </c>
      <c r="E71" s="11">
        <v>822.85</v>
      </c>
      <c r="F71" s="11"/>
      <c r="G71" s="11">
        <v>1200</v>
      </c>
      <c r="H71" s="12"/>
      <c r="I71" s="11">
        <v>900</v>
      </c>
      <c r="J71" s="12"/>
      <c r="K71" s="13">
        <f t="shared" si="6"/>
        <v>-300</v>
      </c>
      <c r="U71"/>
    </row>
    <row r="72" spans="1:21" x14ac:dyDescent="0.25">
      <c r="A72" s="2"/>
      <c r="C72" s="2" t="s">
        <v>55</v>
      </c>
      <c r="D72" s="2"/>
      <c r="E72" s="11">
        <v>644.78</v>
      </c>
      <c r="F72" s="11"/>
      <c r="G72" s="11">
        <v>600</v>
      </c>
      <c r="H72" s="12"/>
      <c r="I72" s="11">
        <v>700</v>
      </c>
      <c r="J72" s="12"/>
      <c r="K72" s="13">
        <f t="shared" si="6"/>
        <v>100</v>
      </c>
      <c r="U72"/>
    </row>
    <row r="73" spans="1:21" x14ac:dyDescent="0.25">
      <c r="A73" s="2"/>
      <c r="C73" s="2" t="s">
        <v>56</v>
      </c>
      <c r="D73" s="2"/>
      <c r="E73" s="11">
        <v>232.6</v>
      </c>
      <c r="F73" s="11"/>
      <c r="G73" s="11">
        <v>250</v>
      </c>
      <c r="H73" s="12"/>
      <c r="I73" s="11">
        <v>250</v>
      </c>
      <c r="J73" s="12"/>
      <c r="K73" s="13">
        <f t="shared" si="6"/>
        <v>0</v>
      </c>
      <c r="U73"/>
    </row>
    <row r="74" spans="1:21" x14ac:dyDescent="0.25">
      <c r="A74" s="2"/>
      <c r="C74" s="2" t="s">
        <v>75</v>
      </c>
      <c r="D74" s="2"/>
      <c r="E74" s="11">
        <v>941.01</v>
      </c>
      <c r="F74" s="11"/>
      <c r="G74" s="11">
        <v>900</v>
      </c>
      <c r="H74" s="12"/>
      <c r="I74" s="11">
        <v>2000</v>
      </c>
      <c r="J74" s="12"/>
      <c r="K74" s="13">
        <f t="shared" si="6"/>
        <v>1100</v>
      </c>
      <c r="U74"/>
    </row>
    <row r="75" spans="1:21" x14ac:dyDescent="0.25">
      <c r="A75" s="2"/>
      <c r="C75" s="2" t="s">
        <v>57</v>
      </c>
      <c r="D75" s="2"/>
      <c r="E75" s="11">
        <v>1113.67</v>
      </c>
      <c r="F75" s="11"/>
      <c r="G75" s="11">
        <v>900</v>
      </c>
      <c r="H75" s="12"/>
      <c r="I75" s="11">
        <v>1200</v>
      </c>
      <c r="J75" s="12"/>
      <c r="K75" s="13">
        <f t="shared" si="6"/>
        <v>300</v>
      </c>
      <c r="U75"/>
    </row>
    <row r="76" spans="1:21" ht="15.75" thickBot="1" x14ac:dyDescent="0.3">
      <c r="A76" s="2"/>
      <c r="C76" s="2" t="s">
        <v>58</v>
      </c>
      <c r="D76" s="2"/>
      <c r="E76" s="11">
        <v>2573.11</v>
      </c>
      <c r="F76" s="11"/>
      <c r="G76" s="11">
        <v>3600</v>
      </c>
      <c r="H76" s="12"/>
      <c r="I76" s="11">
        <v>2600</v>
      </c>
      <c r="J76" s="12"/>
      <c r="K76" s="13">
        <f t="shared" si="6"/>
        <v>-1000</v>
      </c>
      <c r="U76"/>
    </row>
    <row r="77" spans="1:21" ht="18.600000000000001" customHeight="1" thickBot="1" x14ac:dyDescent="0.3">
      <c r="B77" s="2" t="s">
        <v>59</v>
      </c>
      <c r="D77" s="2"/>
      <c r="E77" s="21">
        <f>ROUND(SUM(E67:E76),5)</f>
        <v>7614.32</v>
      </c>
      <c r="F77" s="11"/>
      <c r="G77" s="21">
        <f>ROUND(SUM(G67:G76),5)</f>
        <v>9130</v>
      </c>
      <c r="H77" s="12"/>
      <c r="I77" s="21">
        <f>ROUND(SUM(I67:I76),5)</f>
        <v>9060</v>
      </c>
      <c r="J77" s="12"/>
      <c r="K77" s="19">
        <f>I77-G77</f>
        <v>-70</v>
      </c>
      <c r="U77"/>
    </row>
    <row r="78" spans="1:21" ht="21" customHeight="1" x14ac:dyDescent="0.25">
      <c r="A78" s="2" t="s">
        <v>60</v>
      </c>
      <c r="B78" s="2"/>
      <c r="D78" s="2"/>
      <c r="E78" s="22">
        <f>E77+E65+E41+E30+E24</f>
        <v>265814.69</v>
      </c>
      <c r="F78" s="16"/>
      <c r="G78" s="22">
        <f>G77+G65+G41+G30+G24</f>
        <v>282864</v>
      </c>
      <c r="H78" s="2"/>
      <c r="I78" s="22">
        <f>I77+I65+I41+I30+I24</f>
        <v>315103</v>
      </c>
      <c r="J78" s="2"/>
      <c r="K78" s="13">
        <f t="shared" si="6"/>
        <v>32239</v>
      </c>
      <c r="U78"/>
    </row>
    <row r="79" spans="1:21" ht="19.149999999999999" customHeight="1" thickBot="1" x14ac:dyDescent="0.3">
      <c r="D79" s="2"/>
      <c r="H79" s="2"/>
      <c r="J79" s="2"/>
      <c r="K79" s="1"/>
      <c r="U79"/>
    </row>
    <row r="80" spans="1:21" ht="19.899999999999999" customHeight="1" thickBot="1" x14ac:dyDescent="0.3">
      <c r="A80" s="2"/>
      <c r="B80" s="2" t="s">
        <v>61</v>
      </c>
      <c r="C80" s="17"/>
      <c r="D80" s="2"/>
      <c r="E80" s="23">
        <f>E10-E78</f>
        <v>0</v>
      </c>
      <c r="F80" s="16"/>
      <c r="G80" s="23">
        <f>G10-G78</f>
        <v>0</v>
      </c>
      <c r="H80" s="2"/>
      <c r="I80" s="23">
        <f>I10-I78</f>
        <v>0</v>
      </c>
      <c r="J80" s="2"/>
      <c r="K80" s="24">
        <f>K10-K78</f>
        <v>0</v>
      </c>
      <c r="U80"/>
    </row>
    <row r="81" spans="1:21" ht="15.75" thickTop="1" x14ac:dyDescent="0.25">
      <c r="A81" s="17"/>
      <c r="B81" s="17"/>
      <c r="D81" s="17"/>
      <c r="K81" s="1"/>
      <c r="U81"/>
    </row>
    <row r="82" spans="1:21" x14ac:dyDescent="0.25">
      <c r="K82" s="1"/>
      <c r="U82"/>
    </row>
    <row r="83" spans="1:21" x14ac:dyDescent="0.25">
      <c r="K83" s="1"/>
      <c r="U83"/>
    </row>
    <row r="84" spans="1:21" x14ac:dyDescent="0.25">
      <c r="A84" s="17"/>
      <c r="B84" s="17"/>
      <c r="D84" s="17"/>
    </row>
  </sheetData>
  <pageMargins left="0.2" right="0.2" top="0.5" bottom="0.75" header="0.05" footer="0.3"/>
  <pageSetup orientation="portrait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Cheryl Mallak</cp:lastModifiedBy>
  <cp:lastPrinted>2024-01-11T18:08:13Z</cp:lastPrinted>
  <dcterms:created xsi:type="dcterms:W3CDTF">2023-11-06T02:10:37Z</dcterms:created>
  <dcterms:modified xsi:type="dcterms:W3CDTF">2024-01-11T18:08:17Z</dcterms:modified>
</cp:coreProperties>
</file>